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用电台帐" sheetId="1" r:id="rId1"/>
  </sheets>
  <definedNames/>
  <calcPr fullCalcOnLoad="1"/>
</workbook>
</file>

<file path=xl/sharedStrings.xml><?xml version="1.0" encoding="utf-8"?>
<sst xmlns="http://schemas.openxmlformats.org/spreadsheetml/2006/main" count="68" uniqueCount="43">
  <si>
    <t>附件一</t>
  </si>
  <si>
    <t>皖南医学院部门年用电台账</t>
  </si>
  <si>
    <t>部门名称：党政部门</t>
  </si>
  <si>
    <t/>
  </si>
  <si>
    <r>
      <t>统计年份：</t>
    </r>
    <r>
      <rPr>
        <sz val="12"/>
        <rFont val="Arial"/>
        <family val="2"/>
      </rPr>
      <t>2018</t>
    </r>
    <r>
      <rPr>
        <sz val="12"/>
        <rFont val="宋体"/>
        <family val="0"/>
      </rPr>
      <t>年</t>
    </r>
  </si>
  <si>
    <t>序号</t>
  </si>
  <si>
    <t>部门名称</t>
  </si>
  <si>
    <r>
      <t>1</t>
    </r>
    <r>
      <rPr>
        <b/>
        <sz val="13"/>
        <rFont val="宋体"/>
        <family val="0"/>
      </rPr>
      <t>月</t>
    </r>
  </si>
  <si>
    <r>
      <t>2</t>
    </r>
    <r>
      <rPr>
        <b/>
        <sz val="13"/>
        <rFont val="宋体"/>
        <family val="0"/>
      </rPr>
      <t>月</t>
    </r>
  </si>
  <si>
    <r>
      <t>3</t>
    </r>
    <r>
      <rPr>
        <b/>
        <sz val="13"/>
        <rFont val="宋体"/>
        <family val="0"/>
      </rPr>
      <t>月</t>
    </r>
  </si>
  <si>
    <r>
      <t>4</t>
    </r>
    <r>
      <rPr>
        <b/>
        <sz val="13"/>
        <rFont val="宋体"/>
        <family val="0"/>
      </rPr>
      <t>月</t>
    </r>
  </si>
  <si>
    <r>
      <t>5</t>
    </r>
    <r>
      <rPr>
        <b/>
        <sz val="13"/>
        <rFont val="宋体"/>
        <family val="0"/>
      </rPr>
      <t>月</t>
    </r>
  </si>
  <si>
    <r>
      <t>6</t>
    </r>
    <r>
      <rPr>
        <b/>
        <sz val="13"/>
        <rFont val="宋体"/>
        <family val="0"/>
      </rPr>
      <t>月</t>
    </r>
  </si>
  <si>
    <r>
      <t>7</t>
    </r>
    <r>
      <rPr>
        <b/>
        <sz val="13"/>
        <rFont val="宋体"/>
        <family val="0"/>
      </rPr>
      <t>月</t>
    </r>
  </si>
  <si>
    <r>
      <t>8</t>
    </r>
    <r>
      <rPr>
        <b/>
        <sz val="13"/>
        <rFont val="宋体"/>
        <family val="0"/>
      </rPr>
      <t>月</t>
    </r>
  </si>
  <si>
    <r>
      <t>9</t>
    </r>
    <r>
      <rPr>
        <b/>
        <sz val="13"/>
        <rFont val="宋体"/>
        <family val="0"/>
      </rPr>
      <t>月</t>
    </r>
  </si>
  <si>
    <r>
      <t>10</t>
    </r>
    <r>
      <rPr>
        <b/>
        <sz val="13"/>
        <rFont val="宋体"/>
        <family val="0"/>
      </rPr>
      <t>月</t>
    </r>
  </si>
  <si>
    <r>
      <t>11</t>
    </r>
    <r>
      <rPr>
        <b/>
        <sz val="13"/>
        <rFont val="宋体"/>
        <family val="0"/>
      </rPr>
      <t>月</t>
    </r>
  </si>
  <si>
    <r>
      <t>12</t>
    </r>
    <r>
      <rPr>
        <b/>
        <sz val="13"/>
        <rFont val="宋体"/>
        <family val="0"/>
      </rPr>
      <t>月</t>
    </r>
  </si>
  <si>
    <r>
      <t>累计用电</t>
    </r>
    <r>
      <rPr>
        <b/>
        <sz val="13"/>
        <rFont val="Arial"/>
        <family val="2"/>
      </rPr>
      <t>(</t>
    </r>
    <r>
      <rPr>
        <b/>
        <sz val="13"/>
        <rFont val="宋体"/>
        <family val="0"/>
      </rPr>
      <t>千瓦时</t>
    </r>
    <r>
      <rPr>
        <b/>
        <sz val="13"/>
        <rFont val="Arial"/>
        <family val="2"/>
      </rPr>
      <t>)</t>
    </r>
  </si>
  <si>
    <t>办公室</t>
  </si>
  <si>
    <t>纪委办公室（监察处）</t>
  </si>
  <si>
    <t>组织部</t>
  </si>
  <si>
    <t>宣传部</t>
  </si>
  <si>
    <t>机关党委</t>
  </si>
  <si>
    <t>离退休工作处</t>
  </si>
  <si>
    <t>人事处</t>
  </si>
  <si>
    <t>教务处</t>
  </si>
  <si>
    <t>科研处</t>
  </si>
  <si>
    <t>行政办公</t>
  </si>
  <si>
    <t>重点实验室</t>
  </si>
  <si>
    <t>学生处</t>
  </si>
  <si>
    <t>外事处</t>
  </si>
  <si>
    <t>审计处</t>
  </si>
  <si>
    <t>财务处</t>
  </si>
  <si>
    <t>国有资产管理处</t>
  </si>
  <si>
    <t>后勤管理处</t>
  </si>
  <si>
    <t>保卫处</t>
  </si>
  <si>
    <t>工会</t>
  </si>
  <si>
    <t>团委</t>
  </si>
  <si>
    <t>图书馆（含阅览室）</t>
  </si>
  <si>
    <r>
      <t>制表时间：</t>
    </r>
    <r>
      <rPr>
        <sz val="10"/>
        <rFont val="Arial"/>
        <family val="2"/>
      </rPr>
      <t>2019</t>
    </r>
    <r>
      <rPr>
        <sz val="10"/>
        <rFont val="宋体"/>
        <family val="0"/>
      </rPr>
      <t>年</t>
    </r>
    <r>
      <rPr>
        <sz val="10"/>
        <rFont val="Arial"/>
        <family val="2"/>
      </rPr>
      <t>01</t>
    </r>
    <r>
      <rPr>
        <sz val="10"/>
        <rFont val="宋体"/>
        <family val="0"/>
      </rPr>
      <t>月</t>
    </r>
    <r>
      <rPr>
        <sz val="10"/>
        <rFont val="Arial"/>
        <family val="2"/>
      </rPr>
      <t>16</t>
    </r>
    <r>
      <rPr>
        <sz val="10"/>
        <rFont val="宋体"/>
        <family val="0"/>
      </rPr>
      <t>日</t>
    </r>
  </si>
  <si>
    <t>制表单位：后勤管理处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</si>
</sst>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0.00_ "/>
  </numFmts>
  <fonts count="49">
    <font>
      <sz val="10"/>
      <name val="Arial"/>
      <family val="2"/>
    </font>
    <font>
      <sz val="10"/>
      <name val="宋体"/>
      <family val="0"/>
    </font>
    <font>
      <b/>
      <sz val="22"/>
      <name val="宋体"/>
      <family val="0"/>
    </font>
    <font>
      <sz val="22"/>
      <name val="Arial"/>
      <family val="2"/>
    </font>
    <font>
      <sz val="12"/>
      <name val="宋体"/>
      <family val="0"/>
    </font>
    <font>
      <sz val="12"/>
      <name val="Arial"/>
      <family val="2"/>
    </font>
    <font>
      <b/>
      <sz val="13"/>
      <name val="宋体"/>
      <family val="0"/>
    </font>
    <font>
      <b/>
      <sz val="13"/>
      <name val="Arial"/>
      <family val="2"/>
    </font>
    <font>
      <sz val="13"/>
      <name val="Arial"/>
      <family val="2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9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2" fillId="0" borderId="0">
      <alignment horizontal="center" vertical="center"/>
      <protection/>
    </xf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80" fontId="8" fillId="0" borderId="9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S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P25"/>
  <sheetViews>
    <sheetView tabSelected="1" workbookViewId="0" topLeftCell="A1">
      <selection activeCell="O15" sqref="O15"/>
    </sheetView>
  </sheetViews>
  <sheetFormatPr defaultColWidth="9.140625" defaultRowHeight="12.75"/>
  <cols>
    <col min="1" max="1" width="7.00390625" style="0" customWidth="1"/>
    <col min="2" max="2" width="8.140625" style="0" customWidth="1"/>
    <col min="3" max="3" width="15.00390625" style="0" customWidth="1"/>
    <col min="4" max="4" width="12.28125" style="0" customWidth="1"/>
    <col min="5" max="5" width="10.8515625" style="0" customWidth="1"/>
    <col min="6" max="9" width="12.28125" style="0" customWidth="1"/>
    <col min="10" max="10" width="10.8515625" style="0" customWidth="1"/>
    <col min="11" max="15" width="12.28125" style="0" customWidth="1"/>
    <col min="16" max="16" width="14.7109375" style="0" customWidth="1"/>
  </cols>
  <sheetData>
    <row r="1" spans="1:16" ht="34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30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9.5" customHeight="1">
      <c r="A3" s="5" t="s">
        <v>2</v>
      </c>
      <c r="B3" s="6" t="s">
        <v>3</v>
      </c>
      <c r="C3" s="6"/>
      <c r="D3" s="6" t="s">
        <v>3</v>
      </c>
      <c r="E3" s="6" t="s">
        <v>3</v>
      </c>
      <c r="F3" s="6" t="s">
        <v>3</v>
      </c>
      <c r="G3" s="6" t="s">
        <v>3</v>
      </c>
      <c r="H3" s="6" t="s">
        <v>3</v>
      </c>
      <c r="I3" s="6" t="s">
        <v>3</v>
      </c>
      <c r="J3" s="6" t="s">
        <v>3</v>
      </c>
      <c r="K3" s="6" t="s">
        <v>3</v>
      </c>
      <c r="L3" s="6" t="s">
        <v>3</v>
      </c>
      <c r="M3" s="6" t="s">
        <v>3</v>
      </c>
      <c r="N3" s="6" t="s">
        <v>3</v>
      </c>
      <c r="O3" s="5" t="s">
        <v>4</v>
      </c>
      <c r="P3" s="6" t="s">
        <v>3</v>
      </c>
    </row>
    <row r="4" spans="1:16" ht="33">
      <c r="A4" s="7" t="s">
        <v>5</v>
      </c>
      <c r="B4" s="8" t="s">
        <v>6</v>
      </c>
      <c r="C4" s="9"/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17" t="s">
        <v>19</v>
      </c>
    </row>
    <row r="5" spans="1:16" ht="16.5">
      <c r="A5" s="11">
        <v>1</v>
      </c>
      <c r="B5" s="8" t="s">
        <v>20</v>
      </c>
      <c r="C5" s="9"/>
      <c r="D5" s="12">
        <v>9502.87</v>
      </c>
      <c r="E5" s="12">
        <v>3104.62</v>
      </c>
      <c r="F5" s="12">
        <v>4332.82</v>
      </c>
      <c r="G5" s="12">
        <v>1035.01</v>
      </c>
      <c r="H5" s="12">
        <v>5262.98</v>
      </c>
      <c r="I5" s="12">
        <v>5823.08</v>
      </c>
      <c r="J5" s="12">
        <v>8033.37</v>
      </c>
      <c r="K5" s="12">
        <v>2530.38</v>
      </c>
      <c r="L5" s="12">
        <v>9216.96</v>
      </c>
      <c r="M5" s="12">
        <v>4481.95</v>
      </c>
      <c r="N5" s="12">
        <v>4140.47</v>
      </c>
      <c r="O5" s="12">
        <v>9263.79</v>
      </c>
      <c r="P5" s="12">
        <f aca="true" t="shared" si="0" ref="P5:P14">SUM(D5:O5)</f>
        <v>66728.29999999999</v>
      </c>
    </row>
    <row r="6" spans="1:16" ht="30" customHeight="1">
      <c r="A6" s="11">
        <v>2</v>
      </c>
      <c r="B6" s="13" t="s">
        <v>21</v>
      </c>
      <c r="C6" s="14"/>
      <c r="D6" s="12">
        <v>562.9</v>
      </c>
      <c r="E6" s="12">
        <v>181.63</v>
      </c>
      <c r="F6" s="12">
        <v>164.41</v>
      </c>
      <c r="G6" s="12">
        <v>198</v>
      </c>
      <c r="H6" s="12">
        <f>430.22-198</f>
        <v>232.22000000000003</v>
      </c>
      <c r="I6" s="12">
        <v>409.39</v>
      </c>
      <c r="J6" s="12">
        <v>711.22</v>
      </c>
      <c r="K6" s="12">
        <v>245.66</v>
      </c>
      <c r="L6" s="12">
        <v>533.21</v>
      </c>
      <c r="M6" s="12">
        <v>105.84</v>
      </c>
      <c r="N6" s="12">
        <v>122.67</v>
      </c>
      <c r="O6" s="12">
        <v>243.23</v>
      </c>
      <c r="P6" s="12">
        <f t="shared" si="0"/>
        <v>3710.3800000000006</v>
      </c>
    </row>
    <row r="7" spans="1:16" ht="16.5">
      <c r="A7" s="11">
        <v>3</v>
      </c>
      <c r="B7" s="8" t="s">
        <v>22</v>
      </c>
      <c r="C7" s="9"/>
      <c r="D7" s="12">
        <v>1537.98</v>
      </c>
      <c r="E7" s="12">
        <v>668.51</v>
      </c>
      <c r="F7" s="12">
        <v>507.16</v>
      </c>
      <c r="G7" s="12">
        <v>117.79</v>
      </c>
      <c r="H7" s="12">
        <v>528.31</v>
      </c>
      <c r="I7" s="12">
        <v>536.46</v>
      </c>
      <c r="J7" s="12">
        <v>1051.37</v>
      </c>
      <c r="K7" s="12">
        <v>421.49</v>
      </c>
      <c r="L7" s="12">
        <v>1009.13</v>
      </c>
      <c r="M7" s="12">
        <v>242.17</v>
      </c>
      <c r="N7" s="12">
        <v>391.96</v>
      </c>
      <c r="O7" s="12">
        <v>1430.9</v>
      </c>
      <c r="P7" s="12">
        <f t="shared" si="0"/>
        <v>8443.23</v>
      </c>
    </row>
    <row r="8" spans="1:16" ht="16.5">
      <c r="A8" s="11">
        <v>4</v>
      </c>
      <c r="B8" s="8" t="s">
        <v>23</v>
      </c>
      <c r="C8" s="9"/>
      <c r="D8" s="12">
        <f>3522.47-1800</f>
        <v>1722.4699999999998</v>
      </c>
      <c r="E8" s="12">
        <v>790.15</v>
      </c>
      <c r="F8" s="12">
        <v>974.51</v>
      </c>
      <c r="G8" s="12">
        <v>101.76</v>
      </c>
      <c r="H8" s="12">
        <v>934.79</v>
      </c>
      <c r="I8" s="12">
        <v>884.47</v>
      </c>
      <c r="J8" s="12">
        <v>2116.9</v>
      </c>
      <c r="K8" s="12">
        <v>569.36</v>
      </c>
      <c r="L8" s="12">
        <v>2211.51</v>
      </c>
      <c r="M8" s="12">
        <v>535.86</v>
      </c>
      <c r="N8" s="12">
        <v>1080.52</v>
      </c>
      <c r="O8" s="12">
        <v>3381.99</v>
      </c>
      <c r="P8" s="12">
        <f t="shared" si="0"/>
        <v>15304.290000000003</v>
      </c>
    </row>
    <row r="9" spans="1:16" ht="16.5">
      <c r="A9" s="11">
        <v>5</v>
      </c>
      <c r="B9" s="8" t="s">
        <v>24</v>
      </c>
      <c r="C9" s="9"/>
      <c r="D9" s="12">
        <v>502.03</v>
      </c>
      <c r="E9" s="12">
        <v>64.94</v>
      </c>
      <c r="F9" s="12">
        <v>383.96</v>
      </c>
      <c r="G9" s="12">
        <v>307.4</v>
      </c>
      <c r="H9" s="12">
        <v>406.03</v>
      </c>
      <c r="I9" s="12">
        <v>476.23</v>
      </c>
      <c r="J9" s="12">
        <v>578.3</v>
      </c>
      <c r="K9" s="12">
        <v>315.39</v>
      </c>
      <c r="L9" s="12">
        <v>189.35</v>
      </c>
      <c r="M9" s="12">
        <v>142.59</v>
      </c>
      <c r="N9" s="12">
        <v>318.92</v>
      </c>
      <c r="O9" s="12">
        <v>563.63</v>
      </c>
      <c r="P9" s="12">
        <f t="shared" si="0"/>
        <v>4248.77</v>
      </c>
    </row>
    <row r="10" spans="1:16" ht="16.5">
      <c r="A10" s="11">
        <v>6</v>
      </c>
      <c r="B10" s="8" t="s">
        <v>25</v>
      </c>
      <c r="C10" s="9"/>
      <c r="D10" s="12">
        <v>1331.88</v>
      </c>
      <c r="E10" s="12">
        <v>418.44</v>
      </c>
      <c r="F10" s="12">
        <v>725.07</v>
      </c>
      <c r="G10" s="12">
        <v>428.04</v>
      </c>
      <c r="H10" s="12">
        <v>769.37</v>
      </c>
      <c r="I10" s="12">
        <v>777.87</v>
      </c>
      <c r="J10" s="12">
        <v>1365.59</v>
      </c>
      <c r="K10" s="12">
        <v>959.08</v>
      </c>
      <c r="L10" s="12">
        <v>968.06</v>
      </c>
      <c r="M10" s="12">
        <v>431.36</v>
      </c>
      <c r="N10" s="12">
        <v>593.83</v>
      </c>
      <c r="O10" s="12">
        <v>1292.26</v>
      </c>
      <c r="P10" s="12">
        <f t="shared" si="0"/>
        <v>10060.85</v>
      </c>
    </row>
    <row r="11" spans="1:16" ht="16.5">
      <c r="A11" s="11">
        <v>7</v>
      </c>
      <c r="B11" s="8" t="s">
        <v>26</v>
      </c>
      <c r="C11" s="9"/>
      <c r="D11" s="12">
        <v>1480.21</v>
      </c>
      <c r="E11" s="12">
        <v>272.79</v>
      </c>
      <c r="F11" s="12">
        <v>566.51</v>
      </c>
      <c r="G11" s="12">
        <v>160.84</v>
      </c>
      <c r="H11" s="12">
        <v>779.09</v>
      </c>
      <c r="I11" s="12">
        <v>768.94</v>
      </c>
      <c r="J11" s="12">
        <v>1411.27</v>
      </c>
      <c r="K11" s="12">
        <v>361.29</v>
      </c>
      <c r="L11" s="12">
        <v>1352.23</v>
      </c>
      <c r="M11" s="12">
        <v>326.53</v>
      </c>
      <c r="N11" s="12">
        <v>589.28</v>
      </c>
      <c r="O11" s="12">
        <v>1465.54</v>
      </c>
      <c r="P11" s="12">
        <f t="shared" si="0"/>
        <v>9534.52</v>
      </c>
    </row>
    <row r="12" spans="1:16" ht="16.5">
      <c r="A12" s="11">
        <v>8</v>
      </c>
      <c r="B12" s="8" t="s">
        <v>27</v>
      </c>
      <c r="C12" s="9"/>
      <c r="D12" s="12">
        <v>3622.71</v>
      </c>
      <c r="E12" s="12">
        <v>112.19</v>
      </c>
      <c r="F12" s="12">
        <v>3495.92</v>
      </c>
      <c r="G12" s="12">
        <v>305.39</v>
      </c>
      <c r="H12" s="12">
        <v>2459.41</v>
      </c>
      <c r="I12" s="12">
        <v>3297.64</v>
      </c>
      <c r="J12" s="12">
        <v>3447.36</v>
      </c>
      <c r="K12" s="12">
        <v>2756.36</v>
      </c>
      <c r="L12" s="12">
        <v>5881.47</v>
      </c>
      <c r="M12" s="12">
        <v>1723.12</v>
      </c>
      <c r="N12" s="12">
        <v>2159.38</v>
      </c>
      <c r="O12" s="12">
        <v>4177.83</v>
      </c>
      <c r="P12" s="12">
        <f t="shared" si="0"/>
        <v>33438.78</v>
      </c>
    </row>
    <row r="13" spans="1:16" ht="18.75" customHeight="1">
      <c r="A13" s="15">
        <v>9</v>
      </c>
      <c r="B13" s="16" t="s">
        <v>28</v>
      </c>
      <c r="C13" s="17" t="s">
        <v>29</v>
      </c>
      <c r="D13" s="12">
        <v>2037.21</v>
      </c>
      <c r="E13" s="12">
        <v>487.18</v>
      </c>
      <c r="F13" s="12">
        <v>986.11</v>
      </c>
      <c r="G13" s="12">
        <v>766.49</v>
      </c>
      <c r="H13" s="12">
        <v>1031.98</v>
      </c>
      <c r="I13" s="12">
        <v>803.29</v>
      </c>
      <c r="J13" s="12">
        <v>1861.37</v>
      </c>
      <c r="K13" s="12">
        <v>200.77</v>
      </c>
      <c r="L13" s="12">
        <v>2076.13</v>
      </c>
      <c r="M13" s="12">
        <v>403.96</v>
      </c>
      <c r="N13" s="12">
        <v>802.49</v>
      </c>
      <c r="O13" s="12">
        <v>1448.87</v>
      </c>
      <c r="P13" s="12">
        <f t="shared" si="0"/>
        <v>12905.849999999999</v>
      </c>
    </row>
    <row r="14" spans="1:16" ht="16.5">
      <c r="A14" s="18"/>
      <c r="B14" s="19"/>
      <c r="C14" s="17" t="s">
        <v>30</v>
      </c>
      <c r="D14" s="12">
        <v>13342.69</v>
      </c>
      <c r="E14" s="12">
        <v>8100.61</v>
      </c>
      <c r="F14" s="12">
        <v>10983.819999999998</v>
      </c>
      <c r="G14" s="12">
        <v>11436.22</v>
      </c>
      <c r="H14" s="12">
        <v>14041.7</v>
      </c>
      <c r="I14" s="12">
        <v>15614.72</v>
      </c>
      <c r="J14" s="12">
        <v>13509.679999999998</v>
      </c>
      <c r="K14" s="12">
        <f>120000+10450</f>
        <v>130450</v>
      </c>
      <c r="L14" s="12">
        <f>120000+16973</f>
        <v>136973</v>
      </c>
      <c r="M14" s="12">
        <f>120000+9708</f>
        <v>129708</v>
      </c>
      <c r="N14" s="12">
        <f>120000+8144</f>
        <v>128144</v>
      </c>
      <c r="O14" s="12">
        <f>120000+11992</f>
        <v>131992</v>
      </c>
      <c r="P14" s="12">
        <f t="shared" si="0"/>
        <v>744296.44</v>
      </c>
    </row>
    <row r="15" spans="1:16" ht="16.5">
      <c r="A15" s="11">
        <v>10</v>
      </c>
      <c r="B15" s="13" t="s">
        <v>31</v>
      </c>
      <c r="C15" s="14"/>
      <c r="D15" s="12">
        <v>1558.9</v>
      </c>
      <c r="E15" s="12">
        <v>176.66</v>
      </c>
      <c r="F15" s="12">
        <v>1740.81</v>
      </c>
      <c r="G15" s="12">
        <v>265.01</v>
      </c>
      <c r="H15" s="12">
        <v>1108.98</v>
      </c>
      <c r="I15" s="12">
        <v>1240.33</v>
      </c>
      <c r="J15" s="12">
        <v>1863.18</v>
      </c>
      <c r="K15" s="12">
        <v>697.26</v>
      </c>
      <c r="L15" s="12">
        <v>2563.23</v>
      </c>
      <c r="M15" s="12">
        <v>1030.6</v>
      </c>
      <c r="N15" s="12">
        <v>1201.95</v>
      </c>
      <c r="O15" s="12">
        <v>2051.49</v>
      </c>
      <c r="P15" s="12">
        <f aca="true" t="shared" si="1" ref="P15:P24">SUM(D15:O15)</f>
        <v>15498.400000000001</v>
      </c>
    </row>
    <row r="16" spans="1:16" ht="16.5">
      <c r="A16" s="11">
        <v>11</v>
      </c>
      <c r="B16" s="13" t="s">
        <v>32</v>
      </c>
      <c r="C16" s="14"/>
      <c r="D16" s="12">
        <v>402.4</v>
      </c>
      <c r="E16" s="12">
        <v>168.74</v>
      </c>
      <c r="F16" s="12">
        <v>226.74</v>
      </c>
      <c r="G16" s="12">
        <v>143.87</v>
      </c>
      <c r="H16" s="12">
        <v>235.06</v>
      </c>
      <c r="I16" s="12">
        <v>365.25</v>
      </c>
      <c r="J16" s="12">
        <v>276.04</v>
      </c>
      <c r="K16" s="12">
        <v>263.7</v>
      </c>
      <c r="L16" s="12">
        <v>336.56</v>
      </c>
      <c r="M16" s="12">
        <v>101.4</v>
      </c>
      <c r="N16" s="12">
        <v>186.19</v>
      </c>
      <c r="O16" s="12">
        <v>430.25</v>
      </c>
      <c r="P16" s="12">
        <f t="shared" si="1"/>
        <v>3136.2</v>
      </c>
    </row>
    <row r="17" spans="1:16" ht="16.5">
      <c r="A17" s="11">
        <v>12</v>
      </c>
      <c r="B17" s="13" t="s">
        <v>33</v>
      </c>
      <c r="C17" s="14"/>
      <c r="D17" s="12">
        <v>725.94</v>
      </c>
      <c r="E17" s="12">
        <v>44.76</v>
      </c>
      <c r="F17" s="12">
        <v>258.19</v>
      </c>
      <c r="G17" s="12">
        <v>44.56</v>
      </c>
      <c r="H17" s="12">
        <v>490.91</v>
      </c>
      <c r="I17" s="12">
        <v>442.95</v>
      </c>
      <c r="J17" s="12">
        <v>717.09</v>
      </c>
      <c r="K17" s="12">
        <v>274.65</v>
      </c>
      <c r="L17" s="12">
        <v>871.54</v>
      </c>
      <c r="M17" s="12">
        <v>214.5</v>
      </c>
      <c r="N17" s="12">
        <v>422.31</v>
      </c>
      <c r="O17" s="12">
        <v>1720.59</v>
      </c>
      <c r="P17" s="12">
        <f t="shared" si="1"/>
        <v>6227.990000000001</v>
      </c>
    </row>
    <row r="18" spans="1:16" ht="16.5">
      <c r="A18" s="11">
        <v>13</v>
      </c>
      <c r="B18" s="13" t="s">
        <v>34</v>
      </c>
      <c r="C18" s="14"/>
      <c r="D18" s="12">
        <v>2571.61</v>
      </c>
      <c r="E18" s="12">
        <v>51.05</v>
      </c>
      <c r="F18" s="12">
        <v>2749.04</v>
      </c>
      <c r="G18" s="12">
        <v>454.14</v>
      </c>
      <c r="H18" s="12">
        <v>2658.88</v>
      </c>
      <c r="I18" s="12">
        <v>2498.26</v>
      </c>
      <c r="J18" s="12">
        <v>3041.82</v>
      </c>
      <c r="K18" s="12">
        <v>1690.15</v>
      </c>
      <c r="L18" s="12">
        <v>4311.7</v>
      </c>
      <c r="M18" s="12">
        <v>1740.31</v>
      </c>
      <c r="N18" s="12">
        <v>1928.55</v>
      </c>
      <c r="O18" s="12">
        <v>4125.76</v>
      </c>
      <c r="P18" s="12">
        <f t="shared" si="1"/>
        <v>27821.270000000004</v>
      </c>
    </row>
    <row r="19" spans="1:16" ht="16.5">
      <c r="A19" s="11">
        <v>14</v>
      </c>
      <c r="B19" s="13" t="s">
        <v>35</v>
      </c>
      <c r="C19" s="14"/>
      <c r="D19" s="12">
        <v>2935.69</v>
      </c>
      <c r="E19" s="12">
        <v>305.72</v>
      </c>
      <c r="F19" s="12">
        <v>1867.86</v>
      </c>
      <c r="G19" s="12">
        <v>383.87</v>
      </c>
      <c r="H19" s="12">
        <v>2382.43</v>
      </c>
      <c r="I19" s="12">
        <v>3039.89</v>
      </c>
      <c r="J19" s="12">
        <v>4518.84</v>
      </c>
      <c r="K19" s="12">
        <v>2743.75</v>
      </c>
      <c r="L19" s="12">
        <v>6222.26</v>
      </c>
      <c r="M19" s="12">
        <v>1481.21</v>
      </c>
      <c r="N19" s="12">
        <v>1821.74</v>
      </c>
      <c r="O19" s="12">
        <v>4522.89</v>
      </c>
      <c r="P19" s="12">
        <f t="shared" si="1"/>
        <v>32226.149999999998</v>
      </c>
    </row>
    <row r="20" spans="1:16" ht="16.5">
      <c r="A20" s="11">
        <v>15</v>
      </c>
      <c r="B20" s="13" t="s">
        <v>36</v>
      </c>
      <c r="C20" s="14"/>
      <c r="D20" s="12">
        <v>6947.19</v>
      </c>
      <c r="E20" s="12">
        <v>2643.77</v>
      </c>
      <c r="F20" s="12">
        <v>3214.46</v>
      </c>
      <c r="G20" s="12">
        <v>754.08</v>
      </c>
      <c r="H20" s="12">
        <v>3319.85</v>
      </c>
      <c r="I20" s="12">
        <v>3278.7</v>
      </c>
      <c r="J20" s="12">
        <v>4693.01</v>
      </c>
      <c r="K20" s="12">
        <v>1346.56</v>
      </c>
      <c r="L20" s="12">
        <v>5527.14</v>
      </c>
      <c r="M20" s="12">
        <v>1650.7</v>
      </c>
      <c r="N20" s="12">
        <v>3523.26</v>
      </c>
      <c r="O20" s="12">
        <v>7702.65</v>
      </c>
      <c r="P20" s="12">
        <f t="shared" si="1"/>
        <v>44601.37</v>
      </c>
    </row>
    <row r="21" spans="1:16" ht="16.5">
      <c r="A21" s="11">
        <v>16</v>
      </c>
      <c r="B21" s="13" t="s">
        <v>37</v>
      </c>
      <c r="C21" s="14"/>
      <c r="D21" s="12">
        <v>2412.97</v>
      </c>
      <c r="E21" s="12">
        <v>475.27</v>
      </c>
      <c r="F21" s="12">
        <v>3539.1</v>
      </c>
      <c r="G21" s="12">
        <v>428.83</v>
      </c>
      <c r="H21" s="12">
        <v>1482.65</v>
      </c>
      <c r="I21" s="12">
        <v>1566.82</v>
      </c>
      <c r="J21" s="12">
        <v>1622.07</v>
      </c>
      <c r="K21" s="12">
        <v>912.38</v>
      </c>
      <c r="L21" s="12">
        <v>2989.34</v>
      </c>
      <c r="M21" s="12">
        <v>972.74</v>
      </c>
      <c r="N21" s="12">
        <v>1398.07</v>
      </c>
      <c r="O21" s="12">
        <v>2684.94</v>
      </c>
      <c r="P21" s="12">
        <f t="shared" si="1"/>
        <v>20485.179999999997</v>
      </c>
    </row>
    <row r="22" spans="1:16" ht="16.5">
      <c r="A22" s="11">
        <v>17</v>
      </c>
      <c r="B22" s="13" t="s">
        <v>38</v>
      </c>
      <c r="C22" s="14"/>
      <c r="D22" s="12">
        <v>1571.84</v>
      </c>
      <c r="E22" s="12">
        <v>44.48</v>
      </c>
      <c r="F22" s="12">
        <v>695.77</v>
      </c>
      <c r="G22" s="12">
        <v>188.19</v>
      </c>
      <c r="H22" s="12">
        <v>1222.06</v>
      </c>
      <c r="I22" s="12">
        <v>1311.78</v>
      </c>
      <c r="J22" s="12">
        <v>1589.86</v>
      </c>
      <c r="K22" s="12">
        <v>41.58</v>
      </c>
      <c r="L22" s="12">
        <v>980.26</v>
      </c>
      <c r="M22" s="12">
        <v>423.6</v>
      </c>
      <c r="N22" s="12">
        <v>936.66</v>
      </c>
      <c r="O22" s="12">
        <v>2627.98</v>
      </c>
      <c r="P22" s="12">
        <f t="shared" si="1"/>
        <v>11634.06</v>
      </c>
    </row>
    <row r="23" spans="1:16" ht="16.5">
      <c r="A23" s="11">
        <v>18</v>
      </c>
      <c r="B23" s="13" t="s">
        <v>39</v>
      </c>
      <c r="C23" s="14"/>
      <c r="D23" s="12">
        <v>1439.34</v>
      </c>
      <c r="E23" s="12">
        <v>166.94</v>
      </c>
      <c r="F23" s="12">
        <v>1390.08</v>
      </c>
      <c r="G23" s="12">
        <v>242.69</v>
      </c>
      <c r="H23" s="12">
        <v>1945.17</v>
      </c>
      <c r="I23" s="12">
        <v>2016.19</v>
      </c>
      <c r="J23" s="12">
        <v>1671.12</v>
      </c>
      <c r="K23" s="12">
        <f>52.49+200</f>
        <v>252.49</v>
      </c>
      <c r="L23" s="12">
        <v>2758.39</v>
      </c>
      <c r="M23" s="12">
        <v>588.91</v>
      </c>
      <c r="N23" s="12">
        <v>1900.89</v>
      </c>
      <c r="O23" s="12">
        <v>3623.68</v>
      </c>
      <c r="P23" s="12">
        <f t="shared" si="1"/>
        <v>17995.889999999996</v>
      </c>
    </row>
    <row r="24" spans="1:16" ht="16.5">
      <c r="A24" s="11">
        <v>19</v>
      </c>
      <c r="B24" s="20" t="s">
        <v>40</v>
      </c>
      <c r="C24" s="21"/>
      <c r="D24" s="12">
        <f>8893.85+9285</f>
        <v>18178.85</v>
      </c>
      <c r="E24" s="12">
        <f>401.38+9285</f>
        <v>9686.38</v>
      </c>
      <c r="F24" s="12">
        <f>8902.33+9285</f>
        <v>18187.33</v>
      </c>
      <c r="G24" s="12">
        <f>3507.2+9285</f>
        <v>12792.2</v>
      </c>
      <c r="H24" s="12">
        <v>15605.47</v>
      </c>
      <c r="I24" s="12">
        <v>11137.58</v>
      </c>
      <c r="J24" s="12">
        <v>9856.03</v>
      </c>
      <c r="K24" s="12">
        <f>81716.36-70000</f>
        <v>11716.36</v>
      </c>
      <c r="L24" s="12">
        <v>20630.05</v>
      </c>
      <c r="M24" s="12">
        <v>15190.58</v>
      </c>
      <c r="N24" s="12">
        <v>18186.65</v>
      </c>
      <c r="O24" s="12">
        <v>21977.2</v>
      </c>
      <c r="P24" s="12">
        <f t="shared" si="1"/>
        <v>183144.68</v>
      </c>
    </row>
    <row r="25" spans="1:16" ht="19.5" customHeight="1">
      <c r="A25" s="22" t="s">
        <v>41</v>
      </c>
      <c r="B25" s="23" t="s">
        <v>3</v>
      </c>
      <c r="C25" s="23"/>
      <c r="D25" s="23" t="s">
        <v>3</v>
      </c>
      <c r="E25" s="23" t="s">
        <v>3</v>
      </c>
      <c r="F25" s="23" t="s">
        <v>3</v>
      </c>
      <c r="G25" s="23" t="s">
        <v>3</v>
      </c>
      <c r="H25" s="23" t="s">
        <v>3</v>
      </c>
      <c r="I25" s="23" t="s">
        <v>3</v>
      </c>
      <c r="J25" s="23" t="s">
        <v>3</v>
      </c>
      <c r="K25" s="23" t="s">
        <v>3</v>
      </c>
      <c r="L25" s="23" t="s">
        <v>3</v>
      </c>
      <c r="M25" s="23" t="s">
        <v>3</v>
      </c>
      <c r="N25" s="23" t="s">
        <v>3</v>
      </c>
      <c r="O25" s="22" t="s">
        <v>42</v>
      </c>
      <c r="P25" s="23" t="s">
        <v>3</v>
      </c>
    </row>
  </sheetData>
  <sheetProtection/>
  <mergeCells count="27">
    <mergeCell ref="A1:P1"/>
    <mergeCell ref="A2:P2"/>
    <mergeCell ref="A3:D3"/>
    <mergeCell ref="O3:P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A25:D25"/>
    <mergeCell ref="O25:P25"/>
    <mergeCell ref="A13:A14"/>
    <mergeCell ref="B13:B14"/>
  </mergeCells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2019-01-14T02:09:16Z</dcterms:created>
  <dcterms:modified xsi:type="dcterms:W3CDTF">2019-01-24T07:12:07Z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KSOProductBuildV">
    <vt:lpwstr>2052-11.1.0.8412</vt:lpwstr>
  </property>
</Properties>
</file>